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<sst xmlns="http://schemas.openxmlformats.org/spreadsheetml/2006/main" count="78" uniqueCount="39">
  <si>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钢架加固</t>
  </si>
  <si>
    <t>序号</t>
  </si>
  <si>
    <t>位置</t>
  </si>
  <si>
    <t>截面加固大样</t>
  </si>
  <si>
    <t>加固钢架名称</t>
  </si>
  <si>
    <t>钢架个数</t>
  </si>
  <si>
    <t>规格尺寸</t>
  </si>
  <si>
    <t>长度m</t>
  </si>
  <si>
    <t>根数</t>
  </si>
  <si>
    <t>比重kg/m</t>
  </si>
  <si>
    <t>总重kg</t>
  </si>
  <si>
    <t>1-2轴~1-16轴</t>
  </si>
  <si>
    <t>B-B</t>
  </si>
  <si>
    <t>GWJ1a</t>
  </si>
  <si>
    <t>L125*8</t>
  </si>
  <si>
    <t>A-A</t>
  </si>
  <si>
    <r>
      <rPr>
        <sz val="11"/>
        <color theme="1"/>
        <rFont val="等线"/>
        <charset val="134"/>
        <scheme val="minor"/>
      </rPr>
      <t>L</t>
    </r>
    <r>
      <rPr>
        <sz val="11"/>
        <color theme="1"/>
        <rFont val="等线"/>
        <charset val="134"/>
        <scheme val="minor"/>
      </rPr>
      <t>56*5</t>
    </r>
  </si>
  <si>
    <t>1-17轴~1-18轴</t>
  </si>
  <si>
    <t>GWJ1b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</si>
  <si>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-19轴</t>
    </r>
  </si>
  <si>
    <t>GWJ1c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</si>
  <si>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-20轴</t>
    </r>
  </si>
  <si>
    <t>GWJ2</t>
  </si>
  <si>
    <t>1-21轴~1-34轴</t>
  </si>
  <si>
    <t>GWJ2a</t>
  </si>
  <si>
    <t>L56*5</t>
  </si>
  <si>
    <t>2-2轴~2-15轴</t>
  </si>
  <si>
    <t>GWJ3a</t>
  </si>
  <si>
    <t>屋面加固</t>
  </si>
  <si>
    <t>加固位置</t>
  </si>
  <si>
    <t>长度</t>
  </si>
  <si>
    <t>比重</t>
  </si>
  <si>
    <t>总重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</si>
  <si>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-2轴~1-18轴</t>
    </r>
  </si>
  <si>
    <t>屋面</t>
  </si>
  <si>
    <t>隅撑L50*5</t>
  </si>
  <si>
    <t>L50*5</t>
  </si>
  <si>
    <t>2-2轴~1-15轴</t>
  </si>
  <si>
    <t>合计重量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</si>
</sst>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2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15" zoomScaleNormal="115" topLeftCell="B1" workbookViewId="0">
      <selection activeCell="N13" sqref="N13"/>
    </sheetView>
  </sheetViews>
  <sheetFormatPr defaultColWidth="9" defaultRowHeight="14.25"/>
  <cols>
    <col min="1" max="1" width="9.38333333333333" customWidth="1"/>
    <col min="2" max="2" width="14.875" customWidth="1"/>
    <col min="3" max="4" width="12.875" customWidth="1"/>
    <col min="5" max="5" width="9.75" customWidth="1"/>
    <col min="6" max="6" width="8.875" customWidth="1"/>
    <col min="7" max="7" width="6.25" customWidth="1"/>
    <col min="8" max="8" width="7.25" customWidth="1"/>
    <col min="9" max="9" width="9.625" customWidth="1"/>
    <col min="10" max="10" width="9.375" customWidth="1"/>
    <col min="11" max="11" width="12.8916666666667"/>
    <col min="12" max="12" width="11.775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0" t="s">
        <v>10</v>
      </c>
    </row>
    <row r="3" spans="1:10">
      <c r="A3" s="2"/>
      <c r="B3" s="3" t="s">
        <v>11</v>
      </c>
      <c r="C3" s="3" t="s">
        <v>12</v>
      </c>
      <c r="D3" s="3" t="s">
        <v>13</v>
      </c>
      <c r="E3" s="3">
        <v>15</v>
      </c>
      <c r="F3" s="3" t="s">
        <v>14</v>
      </c>
      <c r="G3" s="4">
        <v>8.725</v>
      </c>
      <c r="H3" s="3">
        <f>4*E3</f>
        <v>60</v>
      </c>
      <c r="I3" s="3">
        <v>15.5</v>
      </c>
      <c r="J3" s="7">
        <f>+I3*H3*G3</f>
        <v>8114.25</v>
      </c>
    </row>
    <row r="4" spans="1:10">
      <c r="A4" s="2"/>
      <c r="B4" s="3" t="s">
        <v>11</v>
      </c>
      <c r="C4" s="3" t="s">
        <v>15</v>
      </c>
      <c r="D4" s="3" t="s">
        <v>13</v>
      </c>
      <c r="E4" s="3">
        <v>15</v>
      </c>
      <c r="F4" s="3" t="s">
        <v>16</v>
      </c>
      <c r="G4" s="4">
        <v>8.87</v>
      </c>
      <c r="H4" s="3">
        <f>4*2*E4</f>
        <v>120</v>
      </c>
      <c r="I4" s="3">
        <v>4.25</v>
      </c>
      <c r="J4" s="7">
        <f t="shared" ref="J4:J14" si="0">+I4*H4*G4</f>
        <v>4523.7</v>
      </c>
    </row>
    <row r="5" spans="1:10">
      <c r="A5" s="2"/>
      <c r="B5" s="3" t="s">
        <v>11</v>
      </c>
      <c r="C5" s="3" t="s">
        <v>15</v>
      </c>
      <c r="D5" s="3" t="s">
        <v>13</v>
      </c>
      <c r="E5" s="3">
        <v>15</v>
      </c>
      <c r="F5" s="3" t="s">
        <v>16</v>
      </c>
      <c r="G5" s="4">
        <v>8.725</v>
      </c>
      <c r="H5" s="3">
        <f>4*2*E5</f>
        <v>120</v>
      </c>
      <c r="I5" s="3">
        <v>4.25</v>
      </c>
      <c r="J5" s="7">
        <f t="shared" si="0"/>
        <v>4449.75</v>
      </c>
    </row>
    <row r="6" spans="1:10">
      <c r="A6" s="2"/>
      <c r="B6" s="3" t="s">
        <v>17</v>
      </c>
      <c r="C6" s="3" t="s">
        <v>12</v>
      </c>
      <c r="D6" s="3" t="s">
        <v>18</v>
      </c>
      <c r="E6" s="3">
        <v>2</v>
      </c>
      <c r="F6" s="3" t="s">
        <v>14</v>
      </c>
      <c r="G6" s="4">
        <v>8.725</v>
      </c>
      <c r="H6" s="3">
        <f t="shared" ref="H6:H9" si="1">4*1*E6</f>
        <v>8</v>
      </c>
      <c r="I6" s="3">
        <v>15.5</v>
      </c>
      <c r="J6" s="7">
        <f t="shared" si="0"/>
        <v>1081.9</v>
      </c>
    </row>
    <row r="7" spans="1:10">
      <c r="A7" s="2"/>
      <c r="B7" s="3" t="s">
        <v>17</v>
      </c>
      <c r="C7" s="3" t="s">
        <v>15</v>
      </c>
      <c r="D7" s="3" t="s">
        <v>18</v>
      </c>
      <c r="E7" s="3">
        <v>2</v>
      </c>
      <c r="F7" s="3" t="s">
        <v>16</v>
      </c>
      <c r="G7" s="4">
        <v>8.87</v>
      </c>
      <c r="H7" s="3">
        <f>4*2*E7</f>
        <v>16</v>
      </c>
      <c r="I7" s="3">
        <v>4.25</v>
      </c>
      <c r="J7" s="7">
        <f t="shared" si="0"/>
        <v>603.16</v>
      </c>
    </row>
    <row r="8" spans="1:10">
      <c r="A8" s="2"/>
      <c r="B8" s="3" t="s">
        <v>19</v>
      </c>
      <c r="C8" s="3" t="s">
        <v>15</v>
      </c>
      <c r="D8" s="3" t="s">
        <v>20</v>
      </c>
      <c r="E8" s="3">
        <v>1</v>
      </c>
      <c r="F8" s="3" t="s">
        <v>16</v>
      </c>
      <c r="G8" s="4">
        <v>8.725</v>
      </c>
      <c r="H8" s="3">
        <f t="shared" si="1"/>
        <v>4</v>
      </c>
      <c r="I8" s="3">
        <v>4.25</v>
      </c>
      <c r="J8" s="7">
        <f t="shared" si="0"/>
        <v>148.325</v>
      </c>
    </row>
    <row r="9" spans="1:10">
      <c r="A9" s="2"/>
      <c r="B9" s="3" t="s">
        <v>19</v>
      </c>
      <c r="C9" s="3" t="s">
        <v>15</v>
      </c>
      <c r="D9" s="3" t="s">
        <v>20</v>
      </c>
      <c r="E9" s="3">
        <v>1</v>
      </c>
      <c r="F9" s="3" t="s">
        <v>16</v>
      </c>
      <c r="G9" s="4">
        <v>8.87</v>
      </c>
      <c r="H9" s="3">
        <f t="shared" si="1"/>
        <v>4</v>
      </c>
      <c r="I9" s="3">
        <v>4.25</v>
      </c>
      <c r="J9" s="7">
        <f t="shared" si="0"/>
        <v>150.79</v>
      </c>
    </row>
    <row r="10" spans="1:10">
      <c r="A10" s="2"/>
      <c r="B10" s="3" t="s">
        <v>21</v>
      </c>
      <c r="C10" s="3" t="s">
        <v>15</v>
      </c>
      <c r="D10" s="3" t="s">
        <v>22</v>
      </c>
      <c r="E10" s="3">
        <v>1</v>
      </c>
      <c r="F10" s="3" t="s">
        <v>16</v>
      </c>
      <c r="G10" s="4">
        <v>8.425</v>
      </c>
      <c r="H10" s="3">
        <f>4*1*E10</f>
        <v>4</v>
      </c>
      <c r="I10" s="3">
        <v>4.25</v>
      </c>
      <c r="J10" s="7">
        <f t="shared" si="0"/>
        <v>143.225</v>
      </c>
    </row>
    <row r="11" spans="1:10">
      <c r="A11" s="2"/>
      <c r="B11" s="3" t="s">
        <v>21</v>
      </c>
      <c r="C11" s="3" t="s">
        <v>15</v>
      </c>
      <c r="D11" s="3" t="s">
        <v>22</v>
      </c>
      <c r="E11" s="3">
        <v>1</v>
      </c>
      <c r="F11" s="3" t="s">
        <v>16</v>
      </c>
      <c r="G11" s="4">
        <v>8.57</v>
      </c>
      <c r="H11" s="3">
        <f>4*2*E11</f>
        <v>8</v>
      </c>
      <c r="I11" s="3">
        <v>4.25</v>
      </c>
      <c r="J11" s="7">
        <f t="shared" si="0"/>
        <v>291.38</v>
      </c>
    </row>
    <row r="12" spans="1:10">
      <c r="A12" s="2"/>
      <c r="B12" s="3" t="s">
        <v>23</v>
      </c>
      <c r="C12" s="3" t="s">
        <v>15</v>
      </c>
      <c r="D12" s="3" t="s">
        <v>24</v>
      </c>
      <c r="E12" s="3">
        <v>14</v>
      </c>
      <c r="F12" s="3" t="s">
        <v>16</v>
      </c>
      <c r="G12" s="4">
        <v>8.425</v>
      </c>
      <c r="H12" s="3">
        <f>4*3*E12</f>
        <v>168</v>
      </c>
      <c r="I12" s="3">
        <v>4.25</v>
      </c>
      <c r="J12" s="7">
        <f t="shared" si="0"/>
        <v>6015.45</v>
      </c>
    </row>
    <row r="13" spans="1:10">
      <c r="A13" s="2"/>
      <c r="B13" s="3" t="s">
        <v>23</v>
      </c>
      <c r="C13" s="3" t="s">
        <v>15</v>
      </c>
      <c r="D13" s="3" t="s">
        <v>24</v>
      </c>
      <c r="E13" s="3">
        <v>14</v>
      </c>
      <c r="F13" s="3" t="s">
        <v>25</v>
      </c>
      <c r="G13" s="4">
        <v>8.57</v>
      </c>
      <c r="H13" s="3">
        <f>4*2*E13</f>
        <v>112</v>
      </c>
      <c r="I13" s="3">
        <v>4.25</v>
      </c>
      <c r="J13" s="7">
        <f t="shared" si="0"/>
        <v>4079.32</v>
      </c>
    </row>
    <row r="14" spans="1:10">
      <c r="A14" s="2"/>
      <c r="B14" s="3" t="s">
        <v>26</v>
      </c>
      <c r="C14" s="3" t="s">
        <v>15</v>
      </c>
      <c r="D14" s="3" t="s">
        <v>27</v>
      </c>
      <c r="E14" s="3">
        <v>14</v>
      </c>
      <c r="F14" s="3" t="s">
        <v>25</v>
      </c>
      <c r="G14" s="4">
        <v>8.425</v>
      </c>
      <c r="H14" s="3">
        <f>4*5*E14</f>
        <v>280</v>
      </c>
      <c r="I14" s="3">
        <v>4.25</v>
      </c>
      <c r="J14" s="7">
        <f t="shared" si="0"/>
        <v>10025.75</v>
      </c>
    </row>
    <row r="15" spans="1:10">
      <c r="A15" s="2"/>
      <c r="B15" s="3"/>
      <c r="C15" s="3"/>
      <c r="D15" s="3"/>
      <c r="E15" s="3"/>
      <c r="F15" s="3"/>
      <c r="G15" s="4"/>
      <c r="H15" s="3"/>
      <c r="I15" s="3"/>
      <c r="J15" s="9"/>
    </row>
    <row r="16" spans="1:10">
      <c r="A16" s="2"/>
      <c r="B16" s="3"/>
      <c r="C16" s="3"/>
      <c r="D16" s="3"/>
      <c r="E16" s="3"/>
      <c r="F16" s="3"/>
      <c r="G16" s="4"/>
      <c r="H16" s="3"/>
      <c r="I16" s="3"/>
      <c r="J16" s="9"/>
    </row>
    <row r="17" spans="1:10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 t="s">
        <v>1</v>
      </c>
      <c r="B18" s="1" t="s">
        <v>2</v>
      </c>
      <c r="C18" s="5" t="s">
        <v>29</v>
      </c>
      <c r="D18" s="5"/>
      <c r="E18" s="1" t="s">
        <v>29</v>
      </c>
      <c r="F18" s="1" t="s">
        <v>6</v>
      </c>
      <c r="G18" s="1" t="s">
        <v>30</v>
      </c>
      <c r="H18" s="1" t="s">
        <v>8</v>
      </c>
      <c r="I18" s="1" t="s">
        <v>31</v>
      </c>
      <c r="J18" s="10" t="s">
        <v>32</v>
      </c>
    </row>
    <row r="19" spans="1:10">
      <c r="A19" s="2">
        <v>1</v>
      </c>
      <c r="B19" s="3" t="s">
        <v>33</v>
      </c>
      <c r="C19" s="6" t="s">
        <v>34</v>
      </c>
      <c r="D19" s="6"/>
      <c r="E19" s="7" t="s">
        <v>35</v>
      </c>
      <c r="F19" s="3" t="s">
        <v>36</v>
      </c>
      <c r="G19" s="3">
        <f>0.9*1.414</f>
        <v>1.2726</v>
      </c>
      <c r="H19" s="8">
        <f>38*2*17</f>
        <v>1292</v>
      </c>
      <c r="I19" s="8">
        <v>3.77</v>
      </c>
      <c r="J19" s="7">
        <f>+I19*H19*G19</f>
        <v>6198.630984</v>
      </c>
    </row>
    <row r="20" spans="1:10">
      <c r="A20" s="2">
        <v>2</v>
      </c>
      <c r="B20" s="3" t="s">
        <v>37</v>
      </c>
      <c r="C20" s="6" t="s">
        <v>34</v>
      </c>
      <c r="D20" s="6"/>
      <c r="E20" s="7" t="s">
        <v>35</v>
      </c>
      <c r="F20" s="3" t="s">
        <v>36</v>
      </c>
      <c r="G20" s="3">
        <f>0.9*1.414</f>
        <v>1.2726</v>
      </c>
      <c r="H20" s="8">
        <f>14*2*72</f>
        <v>2016</v>
      </c>
      <c r="I20" s="8">
        <v>3.77</v>
      </c>
      <c r="J20" s="7">
        <f>+I20*H20*G20</f>
        <v>9672.167232</v>
      </c>
    </row>
    <row r="21" spans="1:10">
      <c r="A21" s="2"/>
      <c r="B21" s="3"/>
      <c r="C21" s="6"/>
      <c r="D21" s="6"/>
      <c r="E21" s="3"/>
      <c r="F21" s="3"/>
      <c r="G21" s="4"/>
      <c r="H21" s="3"/>
      <c r="I21" s="3"/>
      <c r="J21" s="9"/>
    </row>
    <row r="22" spans="1:10">
      <c r="A22" s="9"/>
      <c r="B22" s="9"/>
      <c r="C22" s="6"/>
      <c r="D22" s="6"/>
      <c r="E22" s="9"/>
      <c r="F22" s="9"/>
      <c r="G22" s="9"/>
      <c r="H22" s="9"/>
      <c r="I22" s="9"/>
      <c r="J22" s="9"/>
    </row>
    <row r="23" spans="1:10">
      <c r="A23" s="9"/>
      <c r="B23" s="9"/>
      <c r="C23" s="6"/>
      <c r="D23" s="6"/>
      <c r="E23" s="9"/>
      <c r="F23" s="9"/>
      <c r="G23" s="9"/>
      <c r="H23" s="9"/>
      <c r="I23" s="9"/>
      <c r="J23" s="9"/>
    </row>
    <row r="24" spans="1:10">
      <c r="A24" s="10"/>
      <c r="B24" s="10" t="s">
        <v>38</v>
      </c>
      <c r="C24" s="6"/>
      <c r="D24" s="6"/>
      <c r="E24" s="10"/>
      <c r="F24" s="10"/>
      <c r="G24" s="10"/>
      <c r="H24" s="10"/>
      <c r="I24" s="10"/>
      <c r="J24" s="1">
        <f>SUM(J3:J14,J19:J20)</f>
        <v>55497.798216</v>
      </c>
    </row>
  </sheetData>
  <mergeCells count="9">
    <mergeCell ref="A1:J1"/>
    <mergeCell ref="A17:J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蒋平</cp:lastModifiedBy>
  <dcterms:created xsi:type="dcterms:W3CDTF">2015-06-05T18:19:00Z</dcterms:created>
  <dcterms:modified xsi:type="dcterms:W3CDTF">2024-12-26T07:37:44Z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95331CA7D48B4FAD80DA1ACC0F6508E2_12</vt:lpwstr>
  </property>
  <property fmtid="{D5CDD505-2E9C-101B-9397-08002B2CF9AE}" pid="3" name="KSOProductBuildVer">
    <vt:lpwstr>2052-12.1.0.19302</vt:lpwstr>
  </property>
</Properties>
</file>